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<sst xmlns="http://schemas.openxmlformats.org/spreadsheetml/2006/main" count="97" uniqueCount="41">
  <si>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je 100g</t>
  </si>
  <si>
    <t>Energie (kJ)</t>
  </si>
  <si>
    <t>Eiweiß (g)</t>
  </si>
  <si>
    <t>Kohlenhydrate (g)</t>
  </si>
  <si>
    <t>davon Zucker (g)</t>
  </si>
  <si>
    <t>Fett (g)</t>
  </si>
  <si>
    <t>davon gesättigte</t>
  </si>
  <si>
    <t>Ballaststoffe</t>
  </si>
  <si>
    <t>Natrium</t>
  </si>
  <si>
    <t>MENGE (g)</t>
  </si>
  <si>
    <t>* MENGE</t>
  </si>
  <si>
    <t>Energie (kJ) * Menge</t>
  </si>
  <si>
    <t>Brownie Teig</t>
  </si>
  <si>
    <t>Füllmenge 456g</t>
  </si>
  <si>
    <t>Erdnüsse</t>
  </si>
  <si>
    <t>Dose</t>
  </si>
  <si>
    <t>Riesen Karamell</t>
  </si>
  <si>
    <t>große Tüte</t>
  </si>
  <si>
    <t>andere Marke</t>
  </si>
  <si>
    <t>Durchbeißer Karamell</t>
  </si>
  <si>
    <t xml:space="preserve">Mars Caramel </t>
  </si>
  <si>
    <t>???</t>
  </si>
  <si>
    <t>dafür Mars normal:</t>
  </si>
  <si>
    <t>Marschmallows</t>
  </si>
  <si>
    <t>Rice Krispies</t>
  </si>
  <si>
    <t>Vollmilchschokolade</t>
  </si>
  <si>
    <t>Werte von Sarotti Edel-Vollmilch; 5 Schokoeier  geschätzt je 20g</t>
  </si>
  <si>
    <t>Knusper Puffreis</t>
  </si>
  <si>
    <t>SUMME</t>
  </si>
  <si>
    <t>je g</t>
  </si>
  <si>
    <t>Igor Bars (je 100g)</t>
  </si>
  <si>
    <t>je Portion (24 Stücke)</t>
  </si>
  <si>
    <t>je Portion (72 Stücke)</t>
  </si>
  <si>
    <t>Backblech</t>
  </si>
  <si>
    <t>Gewicht eines Backblechs mit Igor Bars: 3,329 kg</t>
  </si>
  <si>
    <t>liegt also im Bereich von ganz normalen Kuchen: 1255-1885 kJ / 100g</t>
  </si>
  <si>
    <t>Der menschliche Bedarf liegt bei 10 000 kJ /Tag</t>
  </si>
  <si>
    <t xml:space="preserve">Zucker (pur) 100g </t>
  </si>
  <si>
    <t>Der menschliche Bedarf liegt bei 12 000 kJ /Tag</t>
  </si>
  <si>
    <t>1 Blech Igor Bars reicht also für</t>
  </si>
  <si>
    <t>Tage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</si>
</sst>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5" xfId="0" applyNumberFormat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6" fontId="0" fillId="0" borderId="7" xfId="0" applyNumberFormat="1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B27" sqref="B27"/>
    </sheetView>
  </sheetViews>
  <sheetFormatPr defaultColWidth="12.57421875" defaultRowHeight="12.75"/>
  <cols>
    <col min="1" max="1" width="19.8515625" style="0" customWidth="1"/>
    <col min="2" max="2" width="11.57421875" style="0" customWidth="1"/>
    <col min="3" max="3" width="10.140625" style="0" customWidth="1"/>
    <col min="4" max="4" width="12.8515625" style="0" customWidth="1"/>
    <col min="5" max="5" width="9.00390625" style="0" customWidth="1"/>
    <col min="6" max="6" width="8.421875" style="0" customWidth="1"/>
    <col min="7" max="7" width="9.28125" style="0" customWidth="1"/>
    <col min="8" max="8" width="11.57421875" style="0" customWidth="1"/>
    <col min="9" max="9" width="7.8515625" style="0" customWidth="1"/>
    <col min="10" max="10" width="10.28125" style="0" customWidth="1"/>
    <col min="11" max="16384" width="11.5742187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M1" s="2" t="s">
        <v>10</v>
      </c>
      <c r="N1" s="1" t="s">
        <v>11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</row>
    <row r="2" spans="1:21" ht="12.75">
      <c r="A2" t="s">
        <v>12</v>
      </c>
      <c r="B2">
        <v>1723</v>
      </c>
      <c r="C2">
        <v>6.2</v>
      </c>
      <c r="D2">
        <v>55.1</v>
      </c>
      <c r="E2">
        <v>39.8</v>
      </c>
      <c r="F2">
        <v>17.9</v>
      </c>
      <c r="G2">
        <v>3.2</v>
      </c>
      <c r="H2">
        <v>2.3</v>
      </c>
      <c r="I2">
        <v>0.06</v>
      </c>
      <c r="J2" s="3">
        <f>16*43</f>
        <v>688</v>
      </c>
      <c r="K2" t="s">
        <v>13</v>
      </c>
      <c r="N2" s="3">
        <f>B2*$J2</f>
        <v>1185424</v>
      </c>
      <c r="O2" s="3">
        <f>C2*$J2</f>
        <v>4265.6</v>
      </c>
      <c r="P2" s="3">
        <f>D2*$J2</f>
        <v>37908.8</v>
      </c>
      <c r="Q2" s="3">
        <f>E2*$J2</f>
        <v>27382.399999999998</v>
      </c>
      <c r="R2" s="3">
        <f>F2*$J2</f>
        <v>12315.199999999999</v>
      </c>
      <c r="S2" s="3">
        <f>G2*$J2</f>
        <v>2201.6</v>
      </c>
      <c r="T2" s="3">
        <f>H2*$J2</f>
        <v>1582.3999999999999</v>
      </c>
      <c r="U2" s="3">
        <f>I2*$J2</f>
        <v>41.28</v>
      </c>
    </row>
    <row r="3" spans="1:21" ht="12.75">
      <c r="A3" t="s">
        <v>14</v>
      </c>
      <c r="B3">
        <v>2571</v>
      </c>
      <c r="C3">
        <v>25</v>
      </c>
      <c r="D3">
        <v>14</v>
      </c>
      <c r="E3">
        <v>3.4</v>
      </c>
      <c r="F3">
        <v>50</v>
      </c>
      <c r="G3">
        <v>11</v>
      </c>
      <c r="H3">
        <v>6.7</v>
      </c>
      <c r="I3">
        <v>0.4</v>
      </c>
      <c r="J3">
        <v>200</v>
      </c>
      <c r="K3" t="s">
        <v>15</v>
      </c>
      <c r="N3" s="3">
        <f>B3*$J3</f>
        <v>514200</v>
      </c>
      <c r="O3" s="3">
        <f>C3*$J3</f>
        <v>5000</v>
      </c>
      <c r="P3" s="3">
        <f>D3*$J3</f>
        <v>2800</v>
      </c>
      <c r="Q3" s="3">
        <f>E3*$J3</f>
        <v>680</v>
      </c>
      <c r="R3" s="3">
        <f>F3*$J3</f>
        <v>10000</v>
      </c>
      <c r="S3" s="3">
        <f>G3*$J3</f>
        <v>2200</v>
      </c>
      <c r="T3" s="3">
        <f>H3*$J3</f>
        <v>1340</v>
      </c>
      <c r="U3" s="3">
        <f>I3*$J3</f>
        <v>80</v>
      </c>
    </row>
    <row r="4" spans="1:21" ht="12.75">
      <c r="A4" t="s">
        <v>16</v>
      </c>
      <c r="B4">
        <v>1884</v>
      </c>
      <c r="C4">
        <v>3.7</v>
      </c>
      <c r="D4">
        <v>66.2</v>
      </c>
      <c r="E4">
        <v>44.8</v>
      </c>
      <c r="F4">
        <v>18.5</v>
      </c>
      <c r="G4">
        <v>10.9</v>
      </c>
      <c r="H4">
        <v>3</v>
      </c>
      <c r="I4">
        <v>0.04</v>
      </c>
      <c r="J4">
        <v>217</v>
      </c>
      <c r="K4" t="s">
        <v>17</v>
      </c>
      <c r="L4" t="s">
        <v>18</v>
      </c>
      <c r="N4" s="3">
        <f>B4*$J4</f>
        <v>408828</v>
      </c>
      <c r="O4" s="3">
        <f>C4*$J4</f>
        <v>802.9000000000001</v>
      </c>
      <c r="P4" s="3">
        <f>D4*$J4</f>
        <v>14365.400000000001</v>
      </c>
      <c r="Q4" s="3">
        <f>E4*$J4</f>
        <v>9721.599999999999</v>
      </c>
      <c r="R4" s="3">
        <f>F4*$J4</f>
        <v>4014.5</v>
      </c>
      <c r="S4" s="3">
        <f>G4*$J4</f>
        <v>2365.3</v>
      </c>
      <c r="T4" s="3">
        <f>H4*$J4</f>
        <v>651</v>
      </c>
      <c r="U4" s="3">
        <f>I4*$J4</f>
        <v>8.68</v>
      </c>
    </row>
    <row r="5" spans="1:21" ht="12.75">
      <c r="A5" t="s">
        <v>19</v>
      </c>
      <c r="B5">
        <v>1700</v>
      </c>
      <c r="C5">
        <v>1.8</v>
      </c>
      <c r="D5">
        <v>81</v>
      </c>
      <c r="E5">
        <v>59.8</v>
      </c>
      <c r="F5">
        <v>9.2</v>
      </c>
      <c r="G5">
        <v>5.1</v>
      </c>
      <c r="H5">
        <v>0.1</v>
      </c>
      <c r="I5">
        <v>0.08</v>
      </c>
      <c r="J5">
        <v>425</v>
      </c>
      <c r="N5" s="3">
        <f>B5*$J5</f>
        <v>722500</v>
      </c>
      <c r="O5" s="3">
        <f>C5*$J5</f>
        <v>765</v>
      </c>
      <c r="P5" s="3">
        <f>D5*$J5</f>
        <v>34425</v>
      </c>
      <c r="Q5" s="3">
        <f>E5*$J5</f>
        <v>25415</v>
      </c>
      <c r="R5" s="3">
        <f>F5*$J5</f>
        <v>3909.9999999999995</v>
      </c>
      <c r="S5" s="3">
        <f>G5*$J5</f>
        <v>2167.5</v>
      </c>
      <c r="T5" s="3">
        <f>H5*$J5</f>
        <v>42.5</v>
      </c>
      <c r="U5" s="3">
        <f>I5*$J5</f>
        <v>34</v>
      </c>
    </row>
    <row r="6" spans="1:9" ht="12.75">
      <c r="A6" t="s">
        <v>20</v>
      </c>
      <c r="B6" t="s">
        <v>21</v>
      </c>
      <c r="C6" t="s">
        <v>21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</row>
    <row r="7" spans="1:21" ht="12.75">
      <c r="A7" t="s">
        <v>22</v>
      </c>
      <c r="B7">
        <v>1881</v>
      </c>
      <c r="C7">
        <v>3.8</v>
      </c>
      <c r="D7">
        <v>70.1</v>
      </c>
      <c r="E7">
        <v>64</v>
      </c>
      <c r="F7">
        <v>16.6</v>
      </c>
      <c r="G7">
        <v>8.2</v>
      </c>
      <c r="H7">
        <v>1.2</v>
      </c>
      <c r="I7">
        <v>0.17</v>
      </c>
      <c r="J7">
        <v>70</v>
      </c>
      <c r="N7" s="3">
        <f>B7*$J7</f>
        <v>131670</v>
      </c>
      <c r="O7" s="3">
        <f>C7*$J7</f>
        <v>266</v>
      </c>
      <c r="P7" s="3">
        <f>D7*$J7</f>
        <v>4907</v>
      </c>
      <c r="Q7" s="3">
        <f>E7*$J7</f>
        <v>4480</v>
      </c>
      <c r="R7" s="3">
        <f>F7*$J7</f>
        <v>1162</v>
      </c>
      <c r="S7" s="3">
        <f>G7*$J7</f>
        <v>574</v>
      </c>
      <c r="T7" s="3">
        <f>H7*$J7</f>
        <v>84</v>
      </c>
      <c r="U7" s="3">
        <f>I7*$J7</f>
        <v>11.9</v>
      </c>
    </row>
    <row r="8" spans="1:10" ht="12.75">
      <c r="A8" t="s">
        <v>16</v>
      </c>
      <c r="B8" t="s">
        <v>21</v>
      </c>
      <c r="C8" t="s">
        <v>21</v>
      </c>
      <c r="D8" t="s">
        <v>21</v>
      </c>
      <c r="E8" t="s">
        <v>21</v>
      </c>
      <c r="F8" t="s">
        <v>21</v>
      </c>
      <c r="G8" t="s">
        <v>21</v>
      </c>
      <c r="H8" t="s">
        <v>21</v>
      </c>
      <c r="I8" t="s">
        <v>21</v>
      </c>
      <c r="J8" s="3">
        <f>6*29</f>
        <v>174</v>
      </c>
    </row>
    <row r="9" spans="1:21" ht="12.75">
      <c r="A9" t="s">
        <v>23</v>
      </c>
      <c r="B9">
        <v>1360</v>
      </c>
      <c r="C9">
        <v>3</v>
      </c>
      <c r="D9">
        <v>75</v>
      </c>
      <c r="E9">
        <v>73</v>
      </c>
      <c r="F9">
        <v>0.1</v>
      </c>
      <c r="G9">
        <v>0</v>
      </c>
      <c r="H9">
        <v>0.5</v>
      </c>
      <c r="I9">
        <v>0.01</v>
      </c>
      <c r="J9" s="3">
        <f>2*300</f>
        <v>600</v>
      </c>
      <c r="L9" t="s">
        <v>18</v>
      </c>
      <c r="N9" s="3">
        <f>B9*$J9</f>
        <v>816000</v>
      </c>
      <c r="O9" s="3">
        <f>C9*$J9</f>
        <v>1800</v>
      </c>
      <c r="P9" s="3">
        <f>D9*$J9</f>
        <v>45000</v>
      </c>
      <c r="Q9" s="3">
        <f>E9*$J9</f>
        <v>43800</v>
      </c>
      <c r="R9" s="3">
        <f>F9*$J9</f>
        <v>60</v>
      </c>
      <c r="S9" s="3">
        <f>G9*$J9</f>
        <v>0</v>
      </c>
      <c r="T9" s="3">
        <f>H9*$J9</f>
        <v>300</v>
      </c>
      <c r="U9" s="3">
        <f>I9*$J9</f>
        <v>6</v>
      </c>
    </row>
    <row r="10" spans="1:21" ht="12.75">
      <c r="A10" t="s">
        <v>24</v>
      </c>
      <c r="B10" s="3">
        <f>100/30*4.1868*115</f>
        <v>1604.94</v>
      </c>
      <c r="E10" s="3">
        <f>10/3*2.5</f>
        <v>8.333333333333334</v>
      </c>
      <c r="F10" s="3">
        <f>10/3*0.5</f>
        <v>1.6666666666666667</v>
      </c>
      <c r="G10" s="3">
        <f>10/3*0.1</f>
        <v>0.33333333333333337</v>
      </c>
      <c r="J10">
        <v>375</v>
      </c>
      <c r="N10" s="3">
        <f>B10*$J10</f>
        <v>601852.5</v>
      </c>
      <c r="O10" s="3">
        <f>C10*$J10</f>
        <v>0</v>
      </c>
      <c r="P10" s="3">
        <f>D10*$J10</f>
        <v>0</v>
      </c>
      <c r="Q10" s="3">
        <f>E10*$J10</f>
        <v>3125</v>
      </c>
      <c r="R10" s="3">
        <f>F10*$J10</f>
        <v>625</v>
      </c>
      <c r="S10" s="3">
        <f>G10*$J10</f>
        <v>125.00000000000001</v>
      </c>
      <c r="T10" s="3">
        <f>H10*$J10</f>
        <v>0</v>
      </c>
      <c r="U10" s="3">
        <f>I10*$J10</f>
        <v>0</v>
      </c>
    </row>
    <row r="11" spans="1:21" ht="12.75">
      <c r="A11" t="s">
        <v>25</v>
      </c>
      <c r="B11">
        <v>2266</v>
      </c>
      <c r="C11">
        <v>6.6</v>
      </c>
      <c r="D11">
        <v>53.6</v>
      </c>
      <c r="E11">
        <v>51.9</v>
      </c>
      <c r="F11">
        <v>32.9</v>
      </c>
      <c r="G11">
        <v>20.8</v>
      </c>
      <c r="H11">
        <v>3</v>
      </c>
      <c r="I11">
        <v>0.1</v>
      </c>
      <c r="J11">
        <v>500</v>
      </c>
      <c r="K11" t="s">
        <v>26</v>
      </c>
      <c r="N11" s="3">
        <f>B11*$J11</f>
        <v>1133000</v>
      </c>
      <c r="O11" s="3">
        <f>C11*$J11</f>
        <v>3300</v>
      </c>
      <c r="P11" s="3">
        <f>D11*$J11</f>
        <v>26800</v>
      </c>
      <c r="Q11" s="3">
        <f>E11*$J11</f>
        <v>25950</v>
      </c>
      <c r="R11" s="3">
        <f>F11*$J11</f>
        <v>16450</v>
      </c>
      <c r="S11" s="3">
        <f>G11*$J11</f>
        <v>10400</v>
      </c>
      <c r="T11" s="3">
        <f>H11*$J11</f>
        <v>1500</v>
      </c>
      <c r="U11" s="3">
        <f>I11*$J11</f>
        <v>50</v>
      </c>
    </row>
    <row r="12" spans="1:21" ht="12.75">
      <c r="A12" t="s">
        <v>27</v>
      </c>
      <c r="B12">
        <v>1548</v>
      </c>
      <c r="C12">
        <v>4.1</v>
      </c>
      <c r="D12">
        <v>83.7</v>
      </c>
      <c r="E12">
        <v>46.6</v>
      </c>
      <c r="F12">
        <v>1.5</v>
      </c>
      <c r="G12">
        <v>0.7</v>
      </c>
      <c r="H12">
        <v>0.6000000000000001</v>
      </c>
      <c r="I12">
        <v>0.2</v>
      </c>
      <c r="J12">
        <v>80</v>
      </c>
      <c r="L12" t="s">
        <v>18</v>
      </c>
      <c r="N12" s="3">
        <f>B12*$J12</f>
        <v>123840</v>
      </c>
      <c r="O12" s="3">
        <f>C12*$J12</f>
        <v>328</v>
      </c>
      <c r="P12" s="3">
        <f>D12*$J12</f>
        <v>6696</v>
      </c>
      <c r="Q12" s="3">
        <f>E12*$J12</f>
        <v>3728</v>
      </c>
      <c r="R12" s="3">
        <f>F12*$J12</f>
        <v>120</v>
      </c>
      <c r="S12" s="3">
        <f>G12*$J12</f>
        <v>56.00000000000001</v>
      </c>
      <c r="T12" s="3">
        <f>H12*$J12</f>
        <v>48.00000000000001</v>
      </c>
      <c r="U12" s="3">
        <f>I12*$J12</f>
        <v>16</v>
      </c>
    </row>
    <row r="13" spans="10:21" ht="12.75">
      <c r="J13" t="s">
        <v>28</v>
      </c>
      <c r="N13" t="s">
        <v>28</v>
      </c>
      <c r="O13" t="s">
        <v>28</v>
      </c>
      <c r="P13" t="s">
        <v>28</v>
      </c>
      <c r="Q13" t="s">
        <v>28</v>
      </c>
      <c r="R13" t="s">
        <v>28</v>
      </c>
      <c r="S13" t="s">
        <v>28</v>
      </c>
      <c r="T13" t="s">
        <v>28</v>
      </c>
      <c r="U13" t="s">
        <v>28</v>
      </c>
    </row>
    <row r="14" spans="10:21" ht="12.75">
      <c r="J14" s="3">
        <f>SUM(J2:J12)</f>
        <v>3329</v>
      </c>
      <c r="N14" s="3">
        <f>SUM(N2:N12)</f>
        <v>5637314.5</v>
      </c>
      <c r="O14" s="3">
        <f>SUM(O2:O12)</f>
        <v>16527.5</v>
      </c>
      <c r="P14" s="3">
        <f>SUM(P2:P12)</f>
        <v>172902.2</v>
      </c>
      <c r="Q14" s="3">
        <f>SUM(Q2:Q12)</f>
        <v>144282</v>
      </c>
      <c r="R14" s="3">
        <f>SUM(R2:R12)</f>
        <v>48656.7</v>
      </c>
      <c r="S14" s="3">
        <f>SUM(S2:S12)</f>
        <v>20089.399999999998</v>
      </c>
      <c r="T14" s="3">
        <f>SUM(T2:T12)</f>
        <v>5547.9</v>
      </c>
      <c r="U14" s="3">
        <f>SUM(U2:U12)</f>
        <v>247.86</v>
      </c>
    </row>
    <row r="15" spans="13:21" ht="12.75">
      <c r="M15" t="s">
        <v>29</v>
      </c>
      <c r="N15" s="3">
        <f>N14/100/$J14</f>
        <v>16.93395764493842</v>
      </c>
      <c r="O15" s="3">
        <f>O14/100/$J14</f>
        <v>0.04964704115349955</v>
      </c>
      <c r="P15" s="3">
        <f>P14/100/$J14</f>
        <v>0.5193817963352358</v>
      </c>
      <c r="Q15" s="3">
        <f>Q14/100/$J14</f>
        <v>0.4334094322619405</v>
      </c>
      <c r="R15" s="3">
        <f>R14/100/$J14</f>
        <v>0.14616010814058275</v>
      </c>
      <c r="S15" s="3">
        <f>S14/100/$J14</f>
        <v>0.060346650645839585</v>
      </c>
      <c r="T15" s="3">
        <f>T14/100/$J14</f>
        <v>0.016665364974466808</v>
      </c>
      <c r="U15" s="3">
        <f>U14/100/$J14</f>
        <v>0.0007445479122859718</v>
      </c>
    </row>
    <row r="16" spans="2:10" ht="12.75"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</row>
    <row r="17" spans="1:10" ht="12.75">
      <c r="A17" t="s">
        <v>30</v>
      </c>
      <c r="B17" s="4">
        <f>N14/$J14</f>
        <v>1693.395764493842</v>
      </c>
      <c r="C17" s="4">
        <f>O14/$J14</f>
        <v>4.964704115349955</v>
      </c>
      <c r="D17" s="4">
        <f>P14/$J14</f>
        <v>51.93817963352358</v>
      </c>
      <c r="E17" s="4">
        <f>Q14/$J14</f>
        <v>43.34094322619405</v>
      </c>
      <c r="F17" s="4">
        <f>R14/$J14</f>
        <v>14.616010814058274</v>
      </c>
      <c r="G17" s="4">
        <f>S14/$J14</f>
        <v>6.034665064583958</v>
      </c>
      <c r="H17" s="4">
        <f>T14/$J14</f>
        <v>1.6665364974466805</v>
      </c>
      <c r="I17" s="4">
        <f>U14/$J14</f>
        <v>0.07445479122859718</v>
      </c>
      <c r="J17" s="4">
        <v>100</v>
      </c>
    </row>
    <row r="18" spans="1:10" ht="12.75">
      <c r="A18" t="s">
        <v>31</v>
      </c>
      <c r="B18" s="4">
        <f>N15*$J18</f>
        <v>2348.881041666667</v>
      </c>
      <c r="C18" s="4">
        <f>O15*$J18</f>
        <v>6.886458333333334</v>
      </c>
      <c r="D18" s="4">
        <f>P15*$J18</f>
        <v>72.04258333333334</v>
      </c>
      <c r="E18" s="4">
        <f>Q15*$J18</f>
        <v>60.1175</v>
      </c>
      <c r="F18" s="4">
        <f>R15*$J18</f>
        <v>20.273625</v>
      </c>
      <c r="G18" s="4">
        <f>S15*$J18</f>
        <v>8.370583333333332</v>
      </c>
      <c r="H18" s="4">
        <f>T15*$J18</f>
        <v>2.3116250000000003</v>
      </c>
      <c r="I18" s="4">
        <f>U15*$J18</f>
        <v>0.10327500000000002</v>
      </c>
      <c r="J18" s="4">
        <f>J14/24</f>
        <v>138.70833333333334</v>
      </c>
    </row>
    <row r="19" spans="1:10" ht="12.75">
      <c r="A19" t="s">
        <v>32</v>
      </c>
      <c r="B19" s="4">
        <f>N15*$J19</f>
        <v>782.9603472222223</v>
      </c>
      <c r="C19" s="4">
        <f>O15*$J19</f>
        <v>2.2954861111111113</v>
      </c>
      <c r="D19" s="4">
        <f>P15*$J19</f>
        <v>24.01419444444445</v>
      </c>
      <c r="E19" s="4">
        <f>Q15*$J19</f>
        <v>20.039166666666667</v>
      </c>
      <c r="F19" s="4">
        <f>R15*$J19</f>
        <v>6.757875</v>
      </c>
      <c r="G19" s="4">
        <f>S15*$J19</f>
        <v>2.7901944444444444</v>
      </c>
      <c r="H19" s="4">
        <f>T15*$J19</f>
        <v>0.7705416666666668</v>
      </c>
      <c r="I19" s="4">
        <f>U15*$J19</f>
        <v>0.034425000000000004</v>
      </c>
      <c r="J19" s="4">
        <f>J14/72</f>
        <v>46.236111111111114</v>
      </c>
    </row>
    <row r="20" spans="1:10" ht="12.75">
      <c r="A20" t="s">
        <v>33</v>
      </c>
      <c r="B20" s="4">
        <f>N14/100</f>
        <v>56373.145</v>
      </c>
      <c r="C20" s="4">
        <f>O14/100</f>
        <v>165.275</v>
      </c>
      <c r="D20" s="4">
        <f>P14/100</f>
        <v>1729.0220000000002</v>
      </c>
      <c r="E20" s="4">
        <f>Q14/100</f>
        <v>1442.82</v>
      </c>
      <c r="F20" s="4">
        <f>R14/100</f>
        <v>486.56699999999995</v>
      </c>
      <c r="G20" s="4">
        <f>S14/100</f>
        <v>200.89399999999998</v>
      </c>
      <c r="H20" s="4">
        <f>T14/100</f>
        <v>55.479</v>
      </c>
      <c r="I20" s="4">
        <f>U14/100</f>
        <v>2.4786</v>
      </c>
      <c r="J20" s="4">
        <f>J14</f>
        <v>3329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32" spans="1:10" ht="12.75">
      <c r="A32" s="5"/>
      <c r="B32" s="6" t="s">
        <v>9</v>
      </c>
      <c r="C32" s="6" t="s">
        <v>1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2</v>
      </c>
      <c r="J32" s="7" t="s">
        <v>8</v>
      </c>
    </row>
    <row r="33" spans="1:10" ht="12.75">
      <c r="A33" s="8" t="s">
        <v>30</v>
      </c>
      <c r="B33" s="4">
        <v>100</v>
      </c>
      <c r="C33" s="4">
        <v>1693.39576449384</v>
      </c>
      <c r="D33" s="4">
        <v>51.9381796335236</v>
      </c>
      <c r="E33" s="4">
        <v>43.3409432261941</v>
      </c>
      <c r="F33" s="4">
        <v>14.6160108140583</v>
      </c>
      <c r="G33" s="4">
        <v>6.03466506458396</v>
      </c>
      <c r="H33" s="4">
        <v>1.66653649744668</v>
      </c>
      <c r="I33" s="4">
        <v>4.96470411534996</v>
      </c>
      <c r="J33" s="9">
        <v>0.0744547912285972</v>
      </c>
    </row>
    <row r="34" spans="1:10" ht="12.75">
      <c r="A34" s="8" t="s">
        <v>31</v>
      </c>
      <c r="B34" s="4">
        <v>138.708333333333</v>
      </c>
      <c r="C34" s="4">
        <v>2348.88104166667</v>
      </c>
      <c r="D34" s="4">
        <v>72.0425833333333</v>
      </c>
      <c r="E34" s="4">
        <v>60.1175</v>
      </c>
      <c r="F34" s="4">
        <v>20.273625</v>
      </c>
      <c r="G34" s="4">
        <v>8.37058333333333</v>
      </c>
      <c r="H34" s="4">
        <v>2.311625</v>
      </c>
      <c r="I34" s="4">
        <v>6.88645833333333</v>
      </c>
      <c r="J34" s="9">
        <v>0.10327499999999999</v>
      </c>
    </row>
    <row r="35" spans="1:10" ht="12.75">
      <c r="A35" s="8" t="s">
        <v>32</v>
      </c>
      <c r="B35" s="4">
        <v>46.2361111111111</v>
      </c>
      <c r="C35" s="4">
        <v>782.960347222222</v>
      </c>
      <c r="D35" s="4">
        <v>24.0141944444444</v>
      </c>
      <c r="E35" s="4">
        <v>20.0391666666667</v>
      </c>
      <c r="F35" s="4">
        <v>6.757875</v>
      </c>
      <c r="G35" s="4">
        <v>2.79019444444444</v>
      </c>
      <c r="H35" s="4">
        <v>0.770541666666667</v>
      </c>
      <c r="I35" s="4">
        <v>2.29548611111111</v>
      </c>
      <c r="J35" s="9">
        <v>0.034425</v>
      </c>
    </row>
    <row r="36" spans="1:10" ht="12.75">
      <c r="A36" s="8" t="s">
        <v>33</v>
      </c>
      <c r="B36" s="4">
        <v>3329</v>
      </c>
      <c r="C36" s="4">
        <v>56373.145</v>
      </c>
      <c r="D36" s="4">
        <v>1729.022</v>
      </c>
      <c r="E36" s="4">
        <v>1442.82</v>
      </c>
      <c r="F36" s="4">
        <v>486.567</v>
      </c>
      <c r="G36" s="4">
        <v>200.894</v>
      </c>
      <c r="H36" s="4">
        <v>55.479</v>
      </c>
      <c r="I36" s="4">
        <v>165.275</v>
      </c>
      <c r="J36" s="9">
        <v>2.4786</v>
      </c>
    </row>
    <row r="37" spans="1:10" ht="12.75">
      <c r="A37" s="8" t="s">
        <v>37</v>
      </c>
      <c r="C37">
        <v>1697</v>
      </c>
      <c r="D37">
        <v>99.8</v>
      </c>
      <c r="E37">
        <v>99.8</v>
      </c>
      <c r="F37">
        <v>0</v>
      </c>
      <c r="G37">
        <v>0</v>
      </c>
      <c r="J37" s="10"/>
    </row>
    <row r="38" spans="1:10" ht="12.75">
      <c r="A38" s="8"/>
      <c r="J38" s="10"/>
    </row>
    <row r="39" spans="1:10" ht="12.75">
      <c r="A39" s="8" t="s">
        <v>35</v>
      </c>
      <c r="J39" s="10"/>
    </row>
    <row r="40" spans="1:10" ht="12.75">
      <c r="A40" s="8" t="s">
        <v>38</v>
      </c>
      <c r="J40" s="10"/>
    </row>
    <row r="41" spans="1:10" ht="12.75">
      <c r="A41" s="11" t="s">
        <v>39</v>
      </c>
      <c r="B41" s="12"/>
      <c r="C41" s="13">
        <f>C36/12000</f>
        <v>4.697762083333333</v>
      </c>
      <c r="D41" s="12" t="s">
        <v>40</v>
      </c>
      <c r="E41" s="12"/>
      <c r="F41" s="12"/>
      <c r="G41" s="12"/>
      <c r="H41" s="12"/>
      <c r="I41" s="12"/>
      <c r="J41" s="1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 </dc:creator>
  <cp:keywords/>
  <dc:description/>
  <cp:lastModifiedBy>joerg </cp:lastModifiedBy>
  <dcterms:created xsi:type="dcterms:W3CDTF">2014-01-20T20:27:33Z</dcterms:created>
  <dcterms:modified xsi:type="dcterms:W3CDTF">2014-01-20T22:22:33Z</dcterms:modified>
  <cp:category/>
  <cp:version/>
  <cp:contentType/>
  <cp:contentStatus/>
  <cp:revision>34</cp:revision>
</cp:coreProperties>
</file>